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4) AV\2024\014_NPO_opakování\1 výzva\"/>
    </mc:Choice>
  </mc:AlternateContent>
  <xr:revisionPtr revIDLastSave="0" documentId="13_ncr:1_{A2916C33-BD88-42BB-AEDB-F2F8A8046C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Q18" i="1" l="1"/>
  <c r="S7" i="1"/>
  <c r="R18" i="1" s="1"/>
  <c r="T7" i="1" s="1"/>
</calcChain>
</file>

<file path=xl/sharedStrings.xml><?xml version="1.0" encoding="utf-8"?>
<sst xmlns="http://schemas.openxmlformats.org/spreadsheetml/2006/main" count="74" uniqueCount="59">
  <si>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</si>
  <si>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</si>
  <si>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</si>
  <si>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</si>
  <si>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</si>
  <si>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</si>
  <si>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</si>
  <si>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</si>
  <si>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</si>
  <si>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</si>
  <si>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</si>
  <si>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</si>
  <si>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</si>
  <si>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</si>
  <si>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</si>
  <si>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</si>
  <si>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</si>
  <si>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</si>
  <si>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</si>
  <si>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</si>
  <si>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</si>
  <si>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</si>
  <si>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</si>
  <si>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</si>
  <si>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</si>
  <si>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</si>
  <si>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</si>
  <si>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Společná faktura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</si>
  <si>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</si>
  <si>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</si>
  <si>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</si>
  <si>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 případě, že se dodavatel při předání zboží na některá uvedená tel. čísla nedovolá, bude v takovém případě volat tel. 377 631 320.</t>
  </si>
  <si>
    <t>ks</t>
  </si>
  <si>
    <t xml:space="preserve">Digitální pódium skládající se z následujících položek: </t>
  </si>
  <si>
    <t>Projekční plátno</t>
  </si>
  <si>
    <t>Projektor</t>
  </si>
  <si>
    <t>Řídící systém</t>
  </si>
  <si>
    <t>Audio</t>
  </si>
  <si>
    <t>sada</t>
  </si>
  <si>
    <t>Nástěnný rozvaděč - RACK černý</t>
  </si>
  <si>
    <t xml:space="preserve">Ostatní 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</si>
  <si>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</si>
  <si>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PhDr. Petr Simbartl, Ph.D.,
Tel.: 37763 3712,
735 713 978,
E-mail: simbartl@fzs.zcu.cz</t>
  </si>
  <si>
    <t>Husova 11,
301 00 Plzeň,
Fakulta zdravotnických studií,
místnost HJ 305</t>
  </si>
  <si>
    <t>Monitor max. 24"</t>
  </si>
  <si>
    <t>Počítač včetně klávesnice a myši</t>
  </si>
  <si>
    <t>Plátno v pevném rámu, velikost plátna 332 x 187 cm ± 20 cm.
Poměr stran: 16:9.
Úhlopříčka plátna 150".</t>
  </si>
  <si>
    <t>Součástí dodávky řídícího systému je veškerá montáž, potřebná kabeláž a materiál pro zajištění požadované funkčnosti, montáž včetně instalace potřebné kabeláže, programování, oživení, základní zaškolení uživatelů a uživatelská podpora v délce min. 36 měsíců.</t>
  </si>
  <si>
    <t>LCD monitor s úhlopříčkou max. 24 palců a rozlišením min. Full HD 1920 x 1080 pixelů.
Poměr stran je 16:9. 
IPS panel, doba odezvy max. 4 ms.
Připojení pomocí minimálně: HDMI, DP.
Povrch displeje: Matný.
Blue light reduction (nebo obdobná funkce redukování modrého světla).
Max. hmotnost 8 kg (se stojanem).
Stojan: výškově nastavitelný.</t>
  </si>
  <si>
    <r>
      <t xml:space="preserve">Řídicí systém </t>
    </r>
    <r>
      <rPr>
        <b/>
        <sz val="11"/>
        <rFont val="Calibri"/>
        <family val="2"/>
        <charset val="238"/>
        <scheme val="minor"/>
      </rPr>
      <t xml:space="preserve">kompatibilní s ostatními prvky digitálního pódia.
</t>
    </r>
    <r>
      <rPr>
        <sz val="11"/>
        <rFont val="Calibri"/>
        <family val="2"/>
        <charset val="238"/>
        <scheme val="minor"/>
      </rPr>
      <t xml:space="preserve">
Jednoduchý řídicí systém pro ovládání spouštění projekce, ovládání hlasitosti, ovládání pohybu kamery, přepínání vstupů HDMI.
Graficky a funkčně kompatibilní pro pohodlné dotykové ovládání na 7" až 12" palcovém displeji.
Zařízení umožňuje přepínání zdroje signálu na výstup na projektor či stream/ukládání. Zdroje signálu: 1. HDMI (PC) / 2. zdroj HDMI (např. notebook) / 3. HDMI (V případě streamu a ukládání vč. kamery).
Zařízení umožňuje ovládání audio systému - hlavní reproduktory úprava hlasitosti  (zvýšení, snížení, vypnutí, zapnutí zvuku).
Zařízení umožňuje ovládat hlasitost mikrofonů: bezdrátový do ruky (2x) (oba bezdrátové mikrofony mohou být považovány za jeden vstup) / druhý vstup mikrofonu - mikrofon na husím krku / ve smyslu zapínání vypínání jednotlivých mikrofonů z panelu a úprava jejich hlasitosti.
Zařízení umožňuje ovládat projektor dálkově přes tento panel (zapnutí, vypnutí, zmrazení obrazu (freeze)).
Zařízení umí ovládat dálkově (natáčet PTZ kameru + ZOOM).
Zařízení umožňuje po odchodu z místnosti přes jedno tlačítko (na displeji) vypnout celý systém, že zařízení zůstávají minimálně v režimu standby či jsou úplně vypnutá (vše mimo počítač, položka č. 6.) tzn.: ptz kameru, audio systém, projektor.
Tyto položky musí být částečně konfigurovatelné i po uvedení do provozu ve smyslu například změny zařízení na vstupu či přidání. Přidání například dokumentové kamery - další vstup pro HDMI, úprava názvů apod. </t>
    </r>
  </si>
  <si>
    <t>Zařízení pro nahrávání a streaming</t>
  </si>
  <si>
    <t>Šířka 600 mm +/- 200 mm dle potřeby, hloubka dle potřeby vkládaných zařízení.
Prodlužovací přívod určený do racku pro zařízení uvnitř racku.
Minimálně 8 portový gigabit switch s držáky pro montáž do racku.
Výsuvná police do racku.
Šuplík do racku (pro příslušenství, např. pro mikrofony).
Další součásti potřebné např. pro audio či PTZ kameru.
Rack je uzamykatelný.</t>
  </si>
  <si>
    <t>Centralizované přípojné místo ve stole (2x HDMI, USB-C, USB-3.1, 2x 230V EU).
Instalace do stávajícího stolu. 
Součástí dodávky řídícího systému je veškerá montáž, potřebná kabeláž a materiál pro zajištění požadované funkčnosti, montáž včetně instalace potřebné kabeláže, programování, oživení, základní zaškolení uživatelů a uživatelská podpora v délce min. 24 měsíců.</t>
  </si>
  <si>
    <t>Projekční technologie: Technologie 3LCD, RGB se závěrkou s kapalnými krystaly.
Nativní rozlišení: WUXGA.
Podporované rozlišení: Technologie 4K.
Počet zobrazovaných barev: až 1,07 miliardy barev.
Svítivost:  minimálně 6 000 lumenů - 4 200 lumenů (ekonomický).
Kontrast: minimálně 2 500 000 : 1.
Formát zobrazení: 16:10.
Throw Ratio: 0,35 - 10,11:1.
Zoom: motorizovaný.
Typ lampy: Laser.
Životnost lampy: min. 20 000 Hodiny Durability High, min. 30 000 Hodiny Durability Eco.
Rozhraní (minimálně):
RS-232C,
Ethernetové rozhraní (100 Base-TX / 10 Base-T),
bezdrátová síť LAN IEEE 802.11a/b/g/n (volitelně),
VGA vstup, DVI vstup,
HDBaseT, HDMI (HDCP 2.3).
Napájení: AC 100 V - 240 V, 50 Hz - 60 Hz.
Spotřeba: maximálně 500 W.  Spotřeba Standby: maximálně 15 W. 
Hladina hlučnosti: maximálně 30 dB. 
Rozměry maximálně 600 x 500 x 400 mm (šířka x hloubka x výška).
Hmotnost maximálně 20 kg. 
Projektor může obsahovat další protokoly a funkce, vstupy a výstupy, které jsou potřeba pro propojení se streamovacím/nahrávacím zařízením (pol. č. 7) a položkou č. 4 (řídící systém).
Včetně stropního držáku a montáže na strop.</t>
  </si>
  <si>
    <r>
      <rPr>
        <b/>
        <sz val="11"/>
        <rFont val="Calibri"/>
        <family val="2"/>
        <charset val="238"/>
        <scheme val="minor"/>
      </rPr>
      <t>Systém se skládá: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Zařízení nahrává a streamuje stejný obraz a zvuk.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Hardwarový streamovací systém</t>
    </r>
    <r>
      <rPr>
        <sz val="11"/>
        <rFont val="Calibri"/>
        <family val="2"/>
        <charset val="238"/>
        <scheme val="minor"/>
      </rPr>
      <t xml:space="preserve"> pro přímé streamování minimálně na Youtube, Facebook a jiné platformy (jiná platforma není závadou, ale není povinná).
Základní nástroj pro ukládání nahrávek na min. 1 TB SSD disk či možnost připojení vlastního flashdisku. (může být implementován i v části HW streamování nebo je to samostatné zařízení).
Má minimálně tři základní presety na výstup - kamera/HDMI/ (HDMI a kamera (obraz v obraze). (HDMI - zvolený vstup HDMI, který je promítán na projektor).
Funguje i bez položky č. 6, tzn. když tam bude připojen například někdo z vlastního notebooku.
Výstupní streamovací signál v minimální kvalitě FullHD.
Jednoduché ovládání zapnutí a vypnutí streamování/záznam i pro běžného uživatele bez asistence technika. (Předpokládá se však, že zařízení je nastavené a je vložen již účet na youtube apod., to však vyžaduje nějakou další znalost, ale lze to dopředu změnit).
Zařízení tak může obsahovat další prvky na pro podrobné nastavení, uložené v racku či přístupné přes webové rozhraní.
Zařízení tak může obsahovat další funkce a prvky, které jsou nutné pro záznam a streaming.
</t>
    </r>
    <r>
      <rPr>
        <b/>
        <sz val="11"/>
        <rFont val="Calibri"/>
        <family val="2"/>
        <charset val="238"/>
        <scheme val="minor"/>
      </rPr>
      <t>Konferenční PTZ kamera kompatibilní s celým systémem.</t>
    </r>
    <r>
      <rPr>
        <sz val="11"/>
        <rFont val="Calibri"/>
        <family val="2"/>
        <charset val="238"/>
        <scheme val="minor"/>
      </rPr>
      <t xml:space="preserve">
PTZ Kamera může obsahovat další protokoly a funkce, které jsou potřeba pro propojení se streamovacím/nahrávacím zařízením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položkou č. 4 (řídící systém).
Min. rozlišení Full HD.
Min. 10x optický zoom, motorizované natáčení kamery.
Video výstup dle potřeb, ale zároveň i HDMI.
Protokoly pro streamování: minimálně RTSP, RTMP.
Sériové ovládání: minimálně: RS-232/RS-485.
Minimálně: Onvif, VISCA over IP.
Montáž na stativ (je součástí) a volitelná montáž na stěnu/strop.
Kameru lze tak položit na stůl, stativ nebo umístit na zeď. Pro prvotní instalaci bude kamera na stativu ve výšce 150 cm.</t>
    </r>
  </si>
  <si>
    <t>Mini počítač, pracovní stanice.
Hardware: min. 16 jádrový procesor min. 28 000 bodů, paměť min. 16GB DDR5, 1 slot volný.
Grafická karta min. 4 GB GDDR6.
Disk min. 512 GB SSD Opal.
Vybraná výbava min.: GLAN, WLAN USB (min. 7 USB). Další porty: min. 1x HDMI, 1x DP.
Včetně USB klávesnice a myši.
Originální operační systém Windows 11 Pro (nesmí to být licence typu K12 (EDU)) - OS Windows požadujeme z důvodu kompatibility s interními aplikacemi ZČU (Stag, Magion,...)..
Podpora prostřednictvím internetu musí umožňovat stahování ovladačů a manuálu z internetu adresně pro konkrétní zadaný typ (sériové číslo) zařízení.
Skříň nesmí být plombovaná.
Bez optické mechaniky.
Hmotnost PC maximálně 2 kg.
K napájení slouží externí zdroj, který je součástí dodávky.
Počítač může obsahovat další příslušenství, které jsou potřeba pro propojení se streamovacím/nahrávacím zařízením (pol. č. 7) a položkou č. 4 (řídící systém).</t>
  </si>
  <si>
    <t>Zesilovač: min. dvoukanálový, 2 x 120 W / 8 Ohm, vstupy combo XLR / jack 6.3 mm.
Reproduktor 2 ks: min. dvoupásmový, bass reflex, RMS výkon min. 100 W, citlivost min. 85 dB, impedance min. 8 Ohm, součástí dodávky jsou kompatibilní držáky, kabeláž.
Mikrofon: husí krk.
Mikrofon: bezdrátový set 2 mikrofonů do ruky, min. 16 volitelných kanálů, výstup 1x mono jack 6.3 mm + jakýkoliv další, dva přijímače či kombinovaný přijímač. Přijímače se vejdou do racku.
Položka může obsahovat další součásti a funkce, které jsou potřeba pro propojení se streamovacím/nahrávacím zařízením (pol. č. 7) a položkou č. 4 (řídící systém).</t>
  </si>
  <si>
    <t>30 dní (nejpozději však do 14.6.2024 - platí co nastane dřív)</t>
  </si>
  <si>
    <t>Příloha č. 2 Kupní smlouvy - technická specifikace
Audiovizuální technika (II.) 014 - 2024_opakování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</si>
</sst>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24" fillId="4" borderId="10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24" fillId="4" borderId="12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 indent="1"/>
    </xf>
    <xf numFmtId="0" fontId="24" fillId="4" borderId="16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4" fontId="9" fillId="3" borderId="8" xfId="0" applyNumberFormat="1" applyFont="1" applyFill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5"/>
  <sheetViews>
    <sheetView tabSelected="1" zoomScale="44" zoomScaleNormal="44" workbookViewId="0">
      <selection activeCell="R7" sqref="R7:R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3.28515625" style="1" customWidth="1"/>
    <col min="4" max="4" width="10.7109375" style="2" customWidth="1"/>
    <col min="5" max="5" width="10.28515625" style="3" customWidth="1"/>
    <col min="6" max="6" width="159.85546875" style="1" customWidth="1"/>
    <col min="7" max="7" width="48.14062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52.5703125" customWidth="1"/>
    <col min="13" max="13" width="33.140625" customWidth="1"/>
    <col min="14" max="14" width="35" style="1" customWidth="1"/>
    <col min="15" max="15" width="28" style="1" customWidth="1"/>
    <col min="16" max="16" width="17.28515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79" t="s">
        <v>58</v>
      </c>
      <c r="C1" s="79"/>
      <c r="D1" s="79"/>
      <c r="E1" s="79"/>
      <c r="G1" s="40"/>
    </row>
    <row r="2" spans="1:22" ht="42" customHeight="1" x14ac:dyDescent="0.25">
      <c r="C2"/>
      <c r="D2" s="11"/>
      <c r="E2" s="5"/>
      <c r="F2" s="6"/>
      <c r="G2" s="80"/>
      <c r="H2" s="80"/>
      <c r="I2" s="80"/>
      <c r="J2" s="80"/>
      <c r="K2" s="80"/>
      <c r="L2" s="80"/>
      <c r="M2" s="80"/>
      <c r="N2" s="80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80"/>
      <c r="H3" s="80"/>
      <c r="I3" s="80"/>
      <c r="J3" s="80"/>
      <c r="K3" s="80"/>
      <c r="L3" s="80"/>
      <c r="M3" s="80"/>
      <c r="N3" s="80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33</v>
      </c>
      <c r="D6" s="23" t="s">
        <v>4</v>
      </c>
      <c r="E6" s="23" t="s">
        <v>13</v>
      </c>
      <c r="F6" s="23" t="s">
        <v>14</v>
      </c>
      <c r="G6" s="39" t="s">
        <v>5</v>
      </c>
      <c r="H6" s="39" t="s">
        <v>25</v>
      </c>
      <c r="I6" s="34" t="s">
        <v>15</v>
      </c>
      <c r="J6" s="34" t="s">
        <v>16</v>
      </c>
      <c r="K6" s="23" t="s">
        <v>30</v>
      </c>
      <c r="L6" s="34" t="s">
        <v>17</v>
      </c>
      <c r="M6" s="36" t="s">
        <v>18</v>
      </c>
      <c r="N6" s="34" t="s">
        <v>19</v>
      </c>
      <c r="O6" s="41" t="s">
        <v>26</v>
      </c>
      <c r="P6" s="34" t="s">
        <v>20</v>
      </c>
      <c r="Q6" s="23" t="s">
        <v>6</v>
      </c>
      <c r="R6" s="24" t="s">
        <v>7</v>
      </c>
      <c r="S6" s="65" t="s">
        <v>8</v>
      </c>
      <c r="T6" s="65" t="s">
        <v>9</v>
      </c>
      <c r="U6" s="34" t="s">
        <v>21</v>
      </c>
      <c r="V6" s="34" t="s">
        <v>22</v>
      </c>
    </row>
    <row r="7" spans="1:22" ht="70.5" customHeight="1" thickTop="1" x14ac:dyDescent="0.25">
      <c r="A7" s="25"/>
      <c r="B7" s="42">
        <v>1</v>
      </c>
      <c r="C7" s="62" t="s">
        <v>34</v>
      </c>
      <c r="D7" s="43">
        <v>1</v>
      </c>
      <c r="E7" s="44" t="s">
        <v>32</v>
      </c>
      <c r="F7" s="45" t="s">
        <v>46</v>
      </c>
      <c r="G7" s="105"/>
      <c r="H7" s="46" t="s">
        <v>28</v>
      </c>
      <c r="I7" s="91" t="s">
        <v>27</v>
      </c>
      <c r="J7" s="94" t="s">
        <v>29</v>
      </c>
      <c r="K7" s="91" t="s">
        <v>41</v>
      </c>
      <c r="L7" s="76" t="s">
        <v>47</v>
      </c>
      <c r="M7" s="91" t="s">
        <v>42</v>
      </c>
      <c r="N7" s="91" t="s">
        <v>43</v>
      </c>
      <c r="O7" s="97" t="s">
        <v>57</v>
      </c>
      <c r="P7" s="70">
        <v>500000</v>
      </c>
      <c r="Q7" s="100">
        <v>500000</v>
      </c>
      <c r="R7" s="108"/>
      <c r="S7" s="47">
        <f>D7*R7</f>
        <v>0</v>
      </c>
      <c r="T7" s="73" t="str">
        <f>IF(ISNUMBER(R18), IF(R18&gt;Q18,"NEVYHOVUJE","VYHOVUJE")," ")</f>
        <v>VYHOVUJE</v>
      </c>
      <c r="U7" s="67"/>
      <c r="V7" s="67" t="s">
        <v>12</v>
      </c>
    </row>
    <row r="8" spans="1:22" ht="402.75" customHeight="1" x14ac:dyDescent="0.25">
      <c r="A8" s="25"/>
      <c r="B8" s="54">
        <v>2</v>
      </c>
      <c r="C8" s="61" t="s">
        <v>35</v>
      </c>
      <c r="D8" s="55">
        <v>1</v>
      </c>
      <c r="E8" s="56" t="s">
        <v>32</v>
      </c>
      <c r="F8" s="57" t="s">
        <v>53</v>
      </c>
      <c r="G8" s="106"/>
      <c r="H8" s="58" t="s">
        <v>28</v>
      </c>
      <c r="I8" s="92"/>
      <c r="J8" s="95"/>
      <c r="K8" s="92"/>
      <c r="L8" s="77"/>
      <c r="M8" s="103"/>
      <c r="N8" s="103"/>
      <c r="O8" s="98"/>
      <c r="P8" s="71"/>
      <c r="Q8" s="101"/>
      <c r="R8" s="109"/>
      <c r="S8" s="59">
        <f>D8*R8</f>
        <v>0</v>
      </c>
      <c r="T8" s="74"/>
      <c r="U8" s="68"/>
      <c r="V8" s="68"/>
    </row>
    <row r="9" spans="1:22" ht="192" customHeight="1" x14ac:dyDescent="0.25">
      <c r="A9" s="25"/>
      <c r="B9" s="54">
        <v>3</v>
      </c>
      <c r="C9" s="63" t="s">
        <v>44</v>
      </c>
      <c r="D9" s="55">
        <v>2</v>
      </c>
      <c r="E9" s="56" t="s">
        <v>32</v>
      </c>
      <c r="F9" s="57" t="s">
        <v>48</v>
      </c>
      <c r="G9" s="106"/>
      <c r="H9" s="106"/>
      <c r="I9" s="92"/>
      <c r="J9" s="95"/>
      <c r="K9" s="92"/>
      <c r="L9" s="77"/>
      <c r="M9" s="103"/>
      <c r="N9" s="103"/>
      <c r="O9" s="98"/>
      <c r="P9" s="71"/>
      <c r="Q9" s="101"/>
      <c r="R9" s="109"/>
      <c r="S9" s="59">
        <f>D9*R9</f>
        <v>0</v>
      </c>
      <c r="T9" s="74"/>
      <c r="U9" s="68"/>
      <c r="V9" s="68"/>
    </row>
    <row r="10" spans="1:22" ht="270" customHeight="1" x14ac:dyDescent="0.25">
      <c r="A10" s="25"/>
      <c r="B10" s="54">
        <v>4</v>
      </c>
      <c r="C10" s="61" t="s">
        <v>36</v>
      </c>
      <c r="D10" s="55">
        <v>1</v>
      </c>
      <c r="E10" s="56" t="s">
        <v>38</v>
      </c>
      <c r="F10" s="57" t="s">
        <v>49</v>
      </c>
      <c r="G10" s="106"/>
      <c r="H10" s="58" t="s">
        <v>28</v>
      </c>
      <c r="I10" s="92"/>
      <c r="J10" s="95"/>
      <c r="K10" s="92"/>
      <c r="L10" s="77"/>
      <c r="M10" s="103"/>
      <c r="N10" s="103"/>
      <c r="O10" s="98"/>
      <c r="P10" s="71"/>
      <c r="Q10" s="101"/>
      <c r="R10" s="109"/>
      <c r="S10" s="59">
        <f>D10*R10</f>
        <v>0</v>
      </c>
      <c r="T10" s="74"/>
      <c r="U10" s="68"/>
      <c r="V10" s="68"/>
    </row>
    <row r="11" spans="1:22" ht="190.5" customHeight="1" x14ac:dyDescent="0.25">
      <c r="A11" s="25"/>
      <c r="B11" s="54">
        <v>5</v>
      </c>
      <c r="C11" s="61" t="s">
        <v>37</v>
      </c>
      <c r="D11" s="55">
        <v>1</v>
      </c>
      <c r="E11" s="56" t="s">
        <v>38</v>
      </c>
      <c r="F11" s="57" t="s">
        <v>56</v>
      </c>
      <c r="G11" s="106"/>
      <c r="H11" s="58" t="s">
        <v>28</v>
      </c>
      <c r="I11" s="92"/>
      <c r="J11" s="95"/>
      <c r="K11" s="92"/>
      <c r="L11" s="77"/>
      <c r="M11" s="103"/>
      <c r="N11" s="103"/>
      <c r="O11" s="98"/>
      <c r="P11" s="71"/>
      <c r="Q11" s="101"/>
      <c r="R11" s="109"/>
      <c r="S11" s="59">
        <f>D11*R11</f>
        <v>0</v>
      </c>
      <c r="T11" s="74"/>
      <c r="U11" s="68"/>
      <c r="V11" s="68"/>
    </row>
    <row r="12" spans="1:22" ht="253.5" customHeight="1" x14ac:dyDescent="0.25">
      <c r="A12" s="25"/>
      <c r="B12" s="54">
        <v>6</v>
      </c>
      <c r="C12" s="63" t="s">
        <v>45</v>
      </c>
      <c r="D12" s="55">
        <v>1</v>
      </c>
      <c r="E12" s="56" t="s">
        <v>32</v>
      </c>
      <c r="F12" s="57" t="s">
        <v>55</v>
      </c>
      <c r="G12" s="106"/>
      <c r="H12" s="106"/>
      <c r="I12" s="92"/>
      <c r="J12" s="95"/>
      <c r="K12" s="92"/>
      <c r="L12" s="77"/>
      <c r="M12" s="103"/>
      <c r="N12" s="103"/>
      <c r="O12" s="98"/>
      <c r="P12" s="71"/>
      <c r="Q12" s="101"/>
      <c r="R12" s="109"/>
      <c r="S12" s="59">
        <f>D12*R12</f>
        <v>0</v>
      </c>
      <c r="T12" s="74"/>
      <c r="U12" s="68"/>
      <c r="V12" s="68"/>
    </row>
    <row r="13" spans="1:22" ht="401.25" customHeight="1" x14ac:dyDescent="0.25">
      <c r="A13" s="25"/>
      <c r="B13" s="54">
        <v>7</v>
      </c>
      <c r="C13" s="66" t="s">
        <v>50</v>
      </c>
      <c r="D13" s="55">
        <v>1</v>
      </c>
      <c r="E13" s="56" t="s">
        <v>32</v>
      </c>
      <c r="F13" s="57" t="s">
        <v>54</v>
      </c>
      <c r="G13" s="106"/>
      <c r="H13" s="58" t="s">
        <v>28</v>
      </c>
      <c r="I13" s="92"/>
      <c r="J13" s="95"/>
      <c r="K13" s="92"/>
      <c r="L13" s="77"/>
      <c r="M13" s="103"/>
      <c r="N13" s="103"/>
      <c r="O13" s="98"/>
      <c r="P13" s="71"/>
      <c r="Q13" s="101"/>
      <c r="R13" s="109"/>
      <c r="S13" s="59">
        <f>D13*R13</f>
        <v>0</v>
      </c>
      <c r="T13" s="74"/>
      <c r="U13" s="68"/>
      <c r="V13" s="68"/>
    </row>
    <row r="14" spans="1:22" ht="159.75" customHeight="1" x14ac:dyDescent="0.25">
      <c r="A14" s="25"/>
      <c r="B14" s="54">
        <v>8</v>
      </c>
      <c r="C14" s="61" t="s">
        <v>39</v>
      </c>
      <c r="D14" s="55">
        <v>1</v>
      </c>
      <c r="E14" s="56" t="s">
        <v>32</v>
      </c>
      <c r="F14" s="57" t="s">
        <v>51</v>
      </c>
      <c r="G14" s="106"/>
      <c r="H14" s="58" t="s">
        <v>28</v>
      </c>
      <c r="I14" s="92"/>
      <c r="J14" s="95"/>
      <c r="K14" s="92"/>
      <c r="L14" s="77"/>
      <c r="M14" s="103"/>
      <c r="N14" s="103"/>
      <c r="O14" s="98"/>
      <c r="P14" s="71"/>
      <c r="Q14" s="101"/>
      <c r="R14" s="109"/>
      <c r="S14" s="59">
        <f>D14*R14</f>
        <v>0</v>
      </c>
      <c r="T14" s="74"/>
      <c r="U14" s="68"/>
      <c r="V14" s="68"/>
    </row>
    <row r="15" spans="1:22" ht="125.25" customHeight="1" thickBot="1" x14ac:dyDescent="0.3">
      <c r="A15" s="25"/>
      <c r="B15" s="48">
        <v>9</v>
      </c>
      <c r="C15" s="60" t="s">
        <v>40</v>
      </c>
      <c r="D15" s="49">
        <v>1</v>
      </c>
      <c r="E15" s="50" t="s">
        <v>38</v>
      </c>
      <c r="F15" s="51" t="s">
        <v>52</v>
      </c>
      <c r="G15" s="107"/>
      <c r="H15" s="52" t="s">
        <v>28</v>
      </c>
      <c r="I15" s="93"/>
      <c r="J15" s="96"/>
      <c r="K15" s="93"/>
      <c r="L15" s="78"/>
      <c r="M15" s="104"/>
      <c r="N15" s="104"/>
      <c r="O15" s="99"/>
      <c r="P15" s="72"/>
      <c r="Q15" s="102"/>
      <c r="R15" s="110"/>
      <c r="S15" s="53">
        <f>D15*R15</f>
        <v>0</v>
      </c>
      <c r="T15" s="75"/>
      <c r="U15" s="69"/>
      <c r="V15" s="69"/>
    </row>
    <row r="16" spans="1:22" ht="13.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  <c r="S16" s="37"/>
    </row>
    <row r="17" spans="2:22" ht="49.5" customHeight="1" thickTop="1" thickBot="1" x14ac:dyDescent="0.3">
      <c r="B17" s="86" t="s">
        <v>24</v>
      </c>
      <c r="C17" s="87"/>
      <c r="D17" s="87"/>
      <c r="E17" s="87"/>
      <c r="F17" s="87"/>
      <c r="G17" s="87"/>
      <c r="H17" s="64"/>
      <c r="I17" s="26"/>
      <c r="J17" s="26"/>
      <c r="K17" s="26"/>
      <c r="L17" s="27"/>
      <c r="M17" s="7"/>
      <c r="N17" s="7"/>
      <c r="O17" s="28"/>
      <c r="P17" s="28"/>
      <c r="Q17" s="29" t="s">
        <v>10</v>
      </c>
      <c r="R17" s="88" t="s">
        <v>11</v>
      </c>
      <c r="S17" s="89"/>
      <c r="T17" s="90"/>
      <c r="U17" s="21"/>
      <c r="V17" s="30"/>
    </row>
    <row r="18" spans="2:22" ht="53.25" customHeight="1" thickTop="1" thickBot="1" x14ac:dyDescent="0.3">
      <c r="B18" s="85" t="s">
        <v>23</v>
      </c>
      <c r="C18" s="85"/>
      <c r="D18" s="85"/>
      <c r="E18" s="85"/>
      <c r="F18" s="85"/>
      <c r="G18" s="85"/>
      <c r="H18" s="85"/>
      <c r="I18" s="31"/>
      <c r="L18" s="11"/>
      <c r="M18" s="11"/>
      <c r="N18" s="11"/>
      <c r="O18" s="32"/>
      <c r="P18" s="32"/>
      <c r="Q18" s="33">
        <f>SUM(P7:P15)</f>
        <v>500000</v>
      </c>
      <c r="R18" s="81">
        <f>SUM(S7:S15)</f>
        <v>0</v>
      </c>
      <c r="S18" s="82"/>
      <c r="T18" s="83"/>
    </row>
    <row r="19" spans="2:22" ht="15.75" thickTop="1" x14ac:dyDescent="0.25">
      <c r="B19" s="84" t="s">
        <v>31</v>
      </c>
      <c r="C19" s="84"/>
      <c r="D19" s="84"/>
      <c r="E19" s="84"/>
      <c r="F19" s="84"/>
    </row>
    <row r="20" spans="2:22" ht="14.25" customHeight="1" x14ac:dyDescent="0.25"/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xsgVkmvpGRs8ohfUynFcvFYyn+bIoDRzBgzFXF7H5OEyp+sIUa/9iMTiHtUXZK3i+u9IHJEEF9opUZc1L++thQ==" saltValue="YuwOOODW6hlwjYme2cXk7w==" spinCount="100000" sheet="1" objects="1" scenarios="1"/>
  <mergeCells count="19">
    <mergeCell ref="L7:L15"/>
    <mergeCell ref="B1:E1"/>
    <mergeCell ref="G2:N3"/>
    <mergeCell ref="R18:T18"/>
    <mergeCell ref="B19:F19"/>
    <mergeCell ref="B18:H18"/>
    <mergeCell ref="B17:G17"/>
    <mergeCell ref="R17:T17"/>
    <mergeCell ref="I7:I15"/>
    <mergeCell ref="J7:J15"/>
    <mergeCell ref="K7:K15"/>
    <mergeCell ref="O7:O15"/>
    <mergeCell ref="Q7:Q15"/>
    <mergeCell ref="M7:M15"/>
    <mergeCell ref="N7:N15"/>
    <mergeCell ref="U7:U15"/>
    <mergeCell ref="V7:V15"/>
    <mergeCell ref="P7:P15"/>
    <mergeCell ref="T7:T15"/>
  </mergeCells>
  <conditionalFormatting sqref="D7:D15">
    <cfRule type="containsBlanks" dxfId="6" priority="3">
      <formula>LEN(TRIM(D7))=0</formula>
    </cfRule>
  </conditionalFormatting>
  <conditionalFormatting sqref="R7:R15 G7:H15">
    <cfRule type="notContainsBlanks" dxfId="5" priority="43">
      <formula>LEN(TRIM(G7))&gt;0</formula>
    </cfRule>
    <cfRule type="notContainsBlanks" dxfId="4" priority="44">
      <formula>LEN(TRIM(G7))&gt;0</formula>
    </cfRule>
    <cfRule type="containsBlanks" dxfId="3" priority="46">
      <formula>LEN(TRIM(G7))=0</formula>
    </cfRule>
  </conditionalFormatting>
  <conditionalFormatting sqref="G7:H15">
    <cfRule type="notContainsBlanks" dxfId="2" priority="42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5" xr:uid="{00000000-0002-0000-0000-000001000000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2024-03-28T09:09:10Z</cp:lastPrinted>
  <dcterms:created xsi:type="dcterms:W3CDTF">2014-03-05T12:43:32Z</dcterms:created>
  <dcterms:modified xsi:type="dcterms:W3CDTF">2024-03-28T12:03:27Z</dcterms:modified>
</cp:coreProperties>
</file>